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EEDACCOUNTS\2024\Monitoring\Car Parking\Car Paking Account\"/>
    </mc:Choice>
  </mc:AlternateContent>
  <xr:revisionPtr revIDLastSave="0" documentId="8_{C0C35BB1-AF1A-4453-99C7-D391A0E73893}" xr6:coauthVersionLast="47" xr6:coauthVersionMax="47" xr10:uidLastSave="{00000000-0000-0000-0000-000000000000}"/>
  <bookViews>
    <workbookView xWindow="-120" yWindow="-120" windowWidth="20730" windowHeight="11040" xr2:uid="{FA423CF7-24E5-48AC-8364-4EB959045195}"/>
  </bookViews>
  <sheets>
    <sheet name="202425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17" i="1"/>
  <c r="B16" i="1"/>
  <c r="B15" i="1"/>
  <c r="B14" i="1"/>
  <c r="B18" i="1" s="1"/>
  <c r="B20" i="1" s="1"/>
  <c r="B24" i="1" s="1"/>
  <c r="B10" i="1"/>
  <c r="B9" i="1"/>
  <c r="B8" i="1"/>
  <c r="B7" i="1"/>
  <c r="B6" i="1"/>
  <c r="B11" i="1" s="1"/>
</calcChain>
</file>

<file path=xl/sharedStrings.xml><?xml version="1.0" encoding="utf-8"?>
<sst xmlns="http://schemas.openxmlformats.org/spreadsheetml/2006/main" count="22" uniqueCount="22">
  <si>
    <t>SMBC Parking Annual Report 2024/25</t>
  </si>
  <si>
    <t>Restrictions - parking account</t>
  </si>
  <si>
    <t>Accounts</t>
  </si>
  <si>
    <t>2024/25</t>
  </si>
  <si>
    <t>£</t>
  </si>
  <si>
    <t>Direct Expenditure</t>
  </si>
  <si>
    <t>Employee Costs</t>
  </si>
  <si>
    <t>P&amp;D Maintenance</t>
  </si>
  <si>
    <t>Transport Costs</t>
  </si>
  <si>
    <t>Supplies &amp; Services Costs</t>
  </si>
  <si>
    <t>Central Recharges</t>
  </si>
  <si>
    <t>Total Expenditure</t>
  </si>
  <si>
    <t>Income</t>
  </si>
  <si>
    <t>Parking-Fees On Street</t>
  </si>
  <si>
    <t>Penalty Charge Notices-Off Street</t>
  </si>
  <si>
    <t>Penalty Charge Notices-On Street</t>
  </si>
  <si>
    <t>Parking-Residents</t>
  </si>
  <si>
    <t>Total Income</t>
  </si>
  <si>
    <r>
      <t>Net Income/</t>
    </r>
    <r>
      <rPr>
        <b/>
        <sz val="11"/>
        <color rgb="FFFF0000"/>
        <rFont val="Aptos Narrow"/>
        <family val="2"/>
        <scheme val="minor"/>
      </rPr>
      <t>(Expenditure)</t>
    </r>
  </si>
  <si>
    <t>Surplus Spent on:</t>
  </si>
  <si>
    <t>Making good deficits from the past</t>
  </si>
  <si>
    <r>
      <t>Surplus/</t>
    </r>
    <r>
      <rPr>
        <b/>
        <sz val="11"/>
        <color rgb="FFFF0000"/>
        <rFont val="Aptos Narrow"/>
        <family val="2"/>
        <scheme val="minor"/>
      </rPr>
      <t>(Deficit)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</si>
</sst>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;[Red]\(#,##0\)"/>
    <numFmt numFmtId="165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3" fillId="0" borderId="0" xfId="0" applyNumberFormat="1" applyFont="1"/>
    <xf numFmtId="164" fontId="3" fillId="2" borderId="0" xfId="0" applyNumberFormat="1" applyFont="1" applyFill="1" applyAlignment="1">
      <alignment horizontal="center" wrapText="1"/>
    </xf>
    <xf numFmtId="164" fontId="4" fillId="0" borderId="0" xfId="0" applyNumberFormat="1" applyFont="1"/>
    <xf numFmtId="164" fontId="2" fillId="2" borderId="0" xfId="0" applyNumberFormat="1" applyFont="1" applyFill="1" applyAlignment="1">
      <alignment horizontal="center" wrapText="1"/>
    </xf>
    <xf numFmtId="164" fontId="2" fillId="0" borderId="0" xfId="0" applyNumberFormat="1" applyFont="1" applyAlignment="1">
      <alignment vertical="center"/>
    </xf>
    <xf numFmtId="164" fontId="2" fillId="2" borderId="0" xfId="0" quotePrefix="1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2" fillId="2" borderId="0" xfId="0" applyNumberFormat="1" applyFont="1" applyFill="1" applyAlignment="1">
      <alignment horizontal="center"/>
    </xf>
    <xf numFmtId="164" fontId="5" fillId="0" borderId="0" xfId="0" applyNumberFormat="1" applyFont="1" applyAlignment="1">
      <alignment vertical="center"/>
    </xf>
    <xf numFmtId="164" fontId="2" fillId="2" borderId="0" xfId="0" applyNumberFormat="1" applyFont="1" applyFill="1" applyAlignment="1">
      <alignment vertical="center"/>
    </xf>
    <xf numFmtId="164" fontId="6" fillId="0" borderId="0" xfId="0" applyNumberFormat="1" applyFont="1" applyAlignment="1">
      <alignment vertical="center"/>
    </xf>
    <xf numFmtId="164" fontId="0" fillId="2" borderId="0" xfId="0" applyNumberFormat="1" applyFill="1" applyAlignment="1">
      <alignment vertical="center"/>
    </xf>
    <xf numFmtId="164" fontId="0" fillId="0" borderId="0" xfId="0" applyNumberFormat="1"/>
    <xf numFmtId="164" fontId="7" fillId="0" borderId="1" xfId="0" applyNumberFormat="1" applyFont="1" applyBorder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165" fontId="0" fillId="0" borderId="0" xfId="1" applyNumberFormat="1" applyFont="1"/>
    <xf numFmtId="165" fontId="0" fillId="0" borderId="0" xfId="0" applyNumberFormat="1"/>
    <xf numFmtId="164" fontId="7" fillId="0" borderId="2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EEDACCOUNTS\2024\Monitoring\Car%20Parking\Car%20Paking%20Account\Copy%20of%20Parking%20Account%202024-25%20Working.xlsx" TargetMode="External"/><Relationship Id="rId1" Type="http://schemas.openxmlformats.org/officeDocument/2006/relationships/externalLinkPath" Target="Copy%20of%20Parking%20Account%202024-25%20Working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EEDACCOUNTS\2024\Monitoring\Car%20Parking\Car%20Paking%20Account\Parking%20Accounts%202019%2020%20to%202024%2025.xlsx" TargetMode="External"/><Relationship Id="rId1" Type="http://schemas.openxmlformats.org/officeDocument/2006/relationships/externalLinkPath" Target="Parking%20Accounts%202019%2020%20to%202024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3014  Moving Traffic"/>
      <sheetName val=" 161E4  PLA Traffic Servi"/>
      <sheetName val="Sheet5"/>
      <sheetName val="Workings updated"/>
      <sheetName val="up to 2020"/>
      <sheetName val="Working 1"/>
      <sheetName val="Sheet1"/>
      <sheetName val="Summary 2024-25"/>
      <sheetName val="Employee 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I6">
            <v>733719.06929999997</v>
          </cell>
        </row>
        <row r="7">
          <cell r="I7">
            <v>75604.554300000003</v>
          </cell>
        </row>
        <row r="8">
          <cell r="I8">
            <v>14632.554</v>
          </cell>
        </row>
        <row r="9">
          <cell r="I9">
            <v>147659.22719999999</v>
          </cell>
        </row>
        <row r="11">
          <cell r="I11">
            <v>399203.67055182002</v>
          </cell>
        </row>
        <row r="15">
          <cell r="I15">
            <v>459134.7</v>
          </cell>
        </row>
        <row r="16">
          <cell r="I16">
            <v>185075.74</v>
          </cell>
        </row>
        <row r="17">
          <cell r="I17">
            <v>622939.86</v>
          </cell>
        </row>
        <row r="18">
          <cell r="I18">
            <v>106110.65</v>
          </cell>
        </row>
      </sheetData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9 20"/>
      <sheetName val="2020 21"/>
      <sheetName val="2021 22"/>
      <sheetName val="2022 23"/>
      <sheetName val="2023 24"/>
      <sheetName val="202425"/>
    </sheetNames>
    <sheetDataSet>
      <sheetData sheetId="0"/>
      <sheetData sheetId="1"/>
      <sheetData sheetId="2">
        <row r="29">
          <cell r="B29">
            <v>-296272.46873395785</v>
          </cell>
        </row>
      </sheetData>
      <sheetData sheetId="3">
        <row r="20">
          <cell r="B20">
            <v>-55129.405541962478</v>
          </cell>
        </row>
      </sheetData>
      <sheetData sheetId="4">
        <row r="20">
          <cell r="B20">
            <v>-14527.836838524556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103C0-1DB9-47A6-A60F-C4704E41621F}">
  <dimension ref="A1:F24"/>
  <sheetViews>
    <sheetView tabSelected="1" zoomScaleNormal="100" workbookViewId="0">
      <selection activeCell="F12" sqref="F12"/>
    </sheetView>
  </sheetViews>
  <sheetFormatPr defaultRowHeight="15" x14ac:dyDescent="0.25"/>
  <cols>
    <col min="1" max="1" width="51.140625" style="13" bestFit="1" customWidth="1"/>
    <col min="2" max="2" width="17.85546875" style="13" customWidth="1"/>
    <col min="3" max="4" width="11.5703125" bestFit="1" customWidth="1"/>
  </cols>
  <sheetData>
    <row r="1" spans="1:6" ht="62.25" customHeight="1" x14ac:dyDescent="0.3">
      <c r="A1" s="1"/>
      <c r="B1" s="2" t="s">
        <v>0</v>
      </c>
    </row>
    <row r="2" spans="1:6" ht="37.5" customHeight="1" x14ac:dyDescent="0.25">
      <c r="A2" s="3"/>
      <c r="B2" s="4" t="s">
        <v>1</v>
      </c>
    </row>
    <row r="3" spans="1:6" x14ac:dyDescent="0.25">
      <c r="A3" s="5" t="s">
        <v>2</v>
      </c>
      <c r="B3" s="6" t="s">
        <v>3</v>
      </c>
    </row>
    <row r="4" spans="1:6" x14ac:dyDescent="0.25">
      <c r="A4" s="7"/>
      <c r="B4" s="8" t="s">
        <v>4</v>
      </c>
    </row>
    <row r="5" spans="1:6" x14ac:dyDescent="0.25">
      <c r="A5" s="9" t="s">
        <v>5</v>
      </c>
      <c r="B5" s="10"/>
    </row>
    <row r="6" spans="1:6" x14ac:dyDescent="0.25">
      <c r="A6" s="11" t="s">
        <v>6</v>
      </c>
      <c r="B6" s="12">
        <f>+'[1]Summary 2024-25'!I6</f>
        <v>733719.06929999997</v>
      </c>
      <c r="D6" s="13"/>
      <c r="E6" s="13"/>
      <c r="F6" s="13"/>
    </row>
    <row r="7" spans="1:6" x14ac:dyDescent="0.25">
      <c r="A7" s="11" t="s">
        <v>7</v>
      </c>
      <c r="B7" s="12">
        <f>+'[1]Summary 2024-25'!I7</f>
        <v>75604.554300000003</v>
      </c>
      <c r="D7" s="13"/>
      <c r="F7" s="13"/>
    </row>
    <row r="8" spans="1:6" x14ac:dyDescent="0.25">
      <c r="A8" s="11" t="s">
        <v>8</v>
      </c>
      <c r="B8" s="12">
        <f>+'[1]Summary 2024-25'!I8</f>
        <v>14632.554</v>
      </c>
      <c r="D8" s="13"/>
      <c r="F8" s="13"/>
    </row>
    <row r="9" spans="1:6" x14ac:dyDescent="0.25">
      <c r="A9" s="11" t="s">
        <v>9</v>
      </c>
      <c r="B9" s="12">
        <f>+'[1]Summary 2024-25'!I9</f>
        <v>147659.22719999999</v>
      </c>
      <c r="D9" s="13"/>
      <c r="F9" s="13"/>
    </row>
    <row r="10" spans="1:6" x14ac:dyDescent="0.25">
      <c r="A10" s="11" t="s">
        <v>10</v>
      </c>
      <c r="B10" s="12">
        <f>+'[1]Summary 2024-25'!$I$11</f>
        <v>399203.67055182002</v>
      </c>
      <c r="D10" s="13"/>
      <c r="F10" s="13"/>
    </row>
    <row r="11" spans="1:6" x14ac:dyDescent="0.25">
      <c r="A11" s="14" t="s">
        <v>11</v>
      </c>
      <c r="B11" s="15">
        <f>SUM(B6:B10)</f>
        <v>1370819.0753518199</v>
      </c>
      <c r="D11" s="13"/>
    </row>
    <row r="12" spans="1:6" x14ac:dyDescent="0.25">
      <c r="B12" s="10"/>
      <c r="D12" s="13"/>
    </row>
    <row r="13" spans="1:6" x14ac:dyDescent="0.25">
      <c r="A13" s="9" t="s">
        <v>12</v>
      </c>
      <c r="B13" s="10"/>
      <c r="D13" s="13"/>
    </row>
    <row r="14" spans="1:6" x14ac:dyDescent="0.25">
      <c r="A14" s="11" t="s">
        <v>13</v>
      </c>
      <c r="B14" s="12">
        <f>+'[1]Summary 2024-25'!I15</f>
        <v>459134.7</v>
      </c>
      <c r="C14" s="16"/>
      <c r="D14" s="16"/>
      <c r="F14" s="17"/>
    </row>
    <row r="15" spans="1:6" x14ac:dyDescent="0.25">
      <c r="A15" s="11" t="s">
        <v>14</v>
      </c>
      <c r="B15" s="12">
        <f>+'[1]Summary 2024-25'!I16</f>
        <v>185075.74</v>
      </c>
      <c r="C15" s="16"/>
      <c r="D15" s="16"/>
      <c r="F15" s="17"/>
    </row>
    <row r="16" spans="1:6" x14ac:dyDescent="0.25">
      <c r="A16" s="11" t="s">
        <v>15</v>
      </c>
      <c r="B16" s="12">
        <f>+'[1]Summary 2024-25'!I17</f>
        <v>622939.86</v>
      </c>
      <c r="C16" s="16"/>
      <c r="D16" s="16"/>
      <c r="F16" s="17"/>
    </row>
    <row r="17" spans="1:6" x14ac:dyDescent="0.25">
      <c r="A17" s="11" t="s">
        <v>16</v>
      </c>
      <c r="B17" s="12">
        <f>+'[1]Summary 2024-25'!I18</f>
        <v>106110.65</v>
      </c>
      <c r="C17" s="16"/>
      <c r="D17" s="16"/>
      <c r="F17" s="17"/>
    </row>
    <row r="18" spans="1:6" x14ac:dyDescent="0.25">
      <c r="A18" s="14" t="s">
        <v>17</v>
      </c>
      <c r="B18" s="15">
        <f>SUM(B14:B17)</f>
        <v>1373260.9499999997</v>
      </c>
      <c r="D18" s="13"/>
    </row>
    <row r="20" spans="1:6" ht="15.75" thickBot="1" x14ac:dyDescent="0.3">
      <c r="A20" s="18" t="s">
        <v>18</v>
      </c>
      <c r="B20" s="15">
        <f>B18-B11</f>
        <v>2441.8746481798589</v>
      </c>
    </row>
    <row r="22" spans="1:6" x14ac:dyDescent="0.25">
      <c r="A22" s="9" t="s">
        <v>19</v>
      </c>
      <c r="B22" s="12"/>
      <c r="C22" s="16"/>
    </row>
    <row r="23" spans="1:6" ht="15.75" thickBot="1" x14ac:dyDescent="0.3">
      <c r="A23" s="11" t="s">
        <v>20</v>
      </c>
      <c r="B23" s="12">
        <f>-+'[2]2021 22'!B29-'[2]2022 23'!B20-'[2]2023 24'!B20</f>
        <v>365929.71111444489</v>
      </c>
      <c r="C23" s="16"/>
    </row>
    <row r="24" spans="1:6" ht="15.75" thickBot="1" x14ac:dyDescent="0.3">
      <c r="A24" s="19" t="s">
        <v>21</v>
      </c>
      <c r="B24" s="15">
        <f>+B20-B23</f>
        <v>-363487.83646626503</v>
      </c>
      <c r="C24" s="1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202425</vt:lpstr>
    </vt:vector>
  </TitlesOfParts>
  <Company>Stockport Metropolitan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 Yohannan</dc:creator>
  <cp:lastModifiedBy>Kora Yohannan</cp:lastModifiedBy>
  <dcterms:created xsi:type="dcterms:W3CDTF">2026-02-06T16:40:24Z</dcterms:created>
  <dcterms:modified xsi:type="dcterms:W3CDTF">2026-02-06T16:40:33Z</dcterms:modified>
</cp:coreProperties>
</file>